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<sst xmlns="http://schemas.openxmlformats.org/spreadsheetml/2006/main" count="700" uniqueCount="361">
  <si>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</si>
  <si>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</si>
  <si>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</si>
  <si>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</si>
  <si>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</si>
  <si>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</si>
  <si>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</si>
  <si>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</si>
  <si>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</si>
  <si>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</si>
  <si>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</si>
  <si>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</si>
  <si>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</si>
  <si>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</si>
  <si>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</si>
  <si>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</si>
  <si>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</si>
  <si>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</si>
  <si>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</si>
  <si>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</si>
  <si>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</si>
  <si>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</si>
  <si>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</si>
  <si>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</si>
  <si>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</si>
  <si>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</si>
  <si>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</si>
  <si>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</si>
  <si>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</si>
  <si>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</si>
  <si>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</si>
  <si>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</si>
  <si>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</si>
  <si>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</si>
  <si>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</si>
  <si>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</si>
  <si>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</si>
  <si>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</si>
  <si>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</si>
  <si>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</si>
  <si>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</si>
  <si>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</si>
  <si>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</si>
  <si>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</si>
  <si>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</si>
  <si>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</si>
  <si>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</si>
  <si>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</si>
  <si>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</si>
  <si>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</si>
  <si>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</si>
  <si>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</si>
  <si>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</si>
  <si>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</si>
  <si>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</si>
  <si>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</si>
  <si>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</si>
  <si>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</si>
  <si>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</si>
  <si>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</si>
  <si>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</si>
  <si>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</si>
  <si>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</si>
  <si>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</si>
  <si>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</si>
  <si>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</si>
  <si>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</si>
  <si>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</si>
  <si>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</si>
  <si>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</si>
  <si>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</si>
  <si>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</si>
  <si>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</si>
  <si>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</si>
  <si>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</si>
  <si>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</si>
  <si>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</si>
  <si>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</si>
  <si>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</si>
  <si>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</si>
  <si>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</si>
  <si>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</si>
  <si>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</si>
  <si>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</si>
  <si>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</si>
  <si>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</si>
  <si>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</si>
  <si>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</si>
  <si>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</si>
  <si>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</si>
  <si>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</si>
  <si>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</si>
  <si>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</si>
  <si>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</si>
  <si>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</si>
  <si>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</si>
  <si>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</si>
  <si>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</si>
  <si>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</si>
  <si>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</si>
  <si>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</si>
  <si>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</si>
  <si>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</si>
  <si>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</si>
  <si>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</si>
  <si>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</si>
  <si>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</si>
  <si>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</si>
  <si>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</si>
  <si>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</si>
  <si>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</si>
  <si>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</si>
  <si>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</si>
  <si>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</si>
  <si>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</si>
  <si>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</si>
  <si>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</si>
  <si>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</si>
  <si>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</si>
  <si>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</si>
  <si>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</si>
  <si>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</si>
  <si>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</si>
  <si>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</si>
  <si>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</si>
  <si>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</si>
  <si>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</si>
  <si>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</si>
  <si>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</si>
  <si>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</si>
  <si>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</si>
  <si>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</si>
  <si>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</si>
  <si>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</si>
  <si>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</si>
  <si>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</si>
  <si>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</si>
  <si>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</si>
  <si>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</si>
  <si>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</si>
  <si>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</si>
  <si>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</si>
  <si>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</si>
  <si>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</si>
  <si>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</si>
  <si>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</si>
  <si>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</si>
  <si>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</si>
  <si>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</si>
  <si>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</si>
  <si>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</si>
  <si>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</si>
  <si>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</si>
  <si>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</si>
  <si>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</si>
  <si>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</si>
  <si>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</si>
  <si>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</si>
  <si>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</si>
  <si>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</si>
  <si>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</si>
  <si>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</si>
  <si>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</si>
  <si>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</si>
  <si>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</si>
  <si>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</si>
  <si>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</si>
  <si>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</si>
  <si>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</si>
  <si>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</si>
  <si>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</si>
  <si>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</si>
  <si>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</si>
  <si>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</si>
  <si>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</si>
  <si>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</si>
  <si>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</si>
  <si>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</si>
  <si>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</si>
  <si>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</si>
  <si>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</si>
  <si>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</si>
  <si>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</si>
  <si>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</si>
  <si>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</si>
  <si>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</si>
  <si>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</si>
  <si>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</si>
  <si>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</si>
  <si>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</si>
  <si>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</si>
  <si>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</si>
  <si>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</si>
  <si>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</si>
  <si>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</si>
  <si>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</si>
  <si>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</si>
  <si>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</si>
  <si>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</si>
  <si>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</si>
  <si>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</si>
  <si>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</si>
  <si>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</si>
  <si>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</si>
  <si>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</si>
  <si>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</si>
  <si>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</si>
  <si>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</si>
  <si>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</si>
  <si>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</si>
  <si>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</si>
  <si>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</si>
  <si>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</si>
  <si>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</si>
  <si>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</si>
  <si>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</si>
  <si>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</si>
  <si>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</si>
  <si>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</si>
  <si>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</si>
  <si>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</si>
  <si>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</si>
  <si>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</si>
  <si>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</si>
  <si>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</si>
  <si>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</si>
  <si>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</si>
  <si>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</si>
  <si>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</si>
  <si>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</si>
  <si>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</si>
  <si>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</si>
  <si>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</si>
  <si>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</si>
  <si>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</si>
  <si>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</si>
  <si>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</si>
  <si>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</si>
  <si>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</si>
  <si>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</si>
  <si>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</si>
  <si>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</si>
  <si>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</si>
  <si>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</si>
  <si>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</si>
  <si>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</si>
  <si>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</si>
  <si>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</si>
  <si>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</si>
  <si>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</si>
  <si>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</si>
  <si>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</si>
  <si>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</si>
  <si>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</si>
  <si>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</si>
  <si>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</si>
  <si>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</si>
  <si>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</si>
  <si>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</si>
  <si>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</si>
  <si>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</si>
  <si>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</si>
  <si>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</si>
  <si>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</si>
  <si>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</si>
  <si>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</si>
  <si>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</si>
  <si>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</si>
  <si>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</si>
  <si>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</si>
  <si>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</si>
  <si>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</si>
  <si>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</si>
  <si>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</si>
  <si>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</si>
  <si>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</si>
  <si>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</si>
  <si>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</si>
  <si>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</si>
  <si>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</si>
  <si>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</si>
  <si>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</si>
  <si>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</si>
  <si>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</si>
  <si>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</si>
  <si>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</si>
  <si>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</si>
  <si>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</si>
  <si>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</si>
  <si>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</si>
  <si>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</si>
  <si>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</si>
  <si>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</si>
  <si>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</si>
  <si>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</si>
  <si>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</si>
  <si>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</si>
  <si>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</si>
  <si>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</si>
  <si>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</si>
  <si>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</si>
  <si>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</si>
  <si>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</si>
  <si>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</si>
  <si>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</si>
  <si>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</si>
  <si>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</si>
  <si>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</si>
  <si>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</si>
  <si>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</si>
  <si>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</si>
  <si>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</si>
  <si>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</si>
  <si>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</si>
  <si>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</si>
  <si>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</si>
  <si>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</si>
  <si>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</si>
  <si>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</si>
  <si>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</si>
  <si>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</si>
  <si>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</si>
  <si>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</si>
  <si>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</si>
  <si>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</si>
  <si>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</si>
  <si>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</si>
  <si>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</si>
  <si>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</si>
  <si>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</si>
  <si>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</si>
  <si>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</si>
  <si>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</si>
  <si>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</si>
  <si>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</si>
  <si>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</si>
  <si>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</si>
  <si>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</si>
  <si>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</si>
  <si>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</si>
  <si>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</si>
  <si>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</si>
  <si>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</si>
  <si>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</si>
  <si>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</si>
  <si>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</si>
  <si>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</si>
  <si>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</si>
  <si>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</si>
  <si>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</si>
  <si>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</si>
  <si>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</si>
  <si>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</si>
  <si>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</si>
  <si>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</si>
  <si>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</si>
  <si>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</si>
  <si>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</si>
  <si>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</si>
  <si>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"10"  травня  2021 р.</t>
  </si>
  <si>
    <r>
      <t>"</t>
    </r>
    <r>
      <rPr>
        <u val="single"/>
        <sz val="20"/>
        <rFont val="Arial Cyr"/>
        <family val="0"/>
      </rPr>
      <t xml:space="preserve">   07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</si>
</sst>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3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17.emf" /><Relationship Id="rId8" Type="http://schemas.openxmlformats.org/officeDocument/2006/relationships/image" Target="../media/image28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7.emf" /><Relationship Id="rId12" Type="http://schemas.openxmlformats.org/officeDocument/2006/relationships/image" Target="../media/image26.emf" /><Relationship Id="rId13" Type="http://schemas.openxmlformats.org/officeDocument/2006/relationships/image" Target="../media/image25.emf" /><Relationship Id="rId14" Type="http://schemas.openxmlformats.org/officeDocument/2006/relationships/image" Target="../media/image24.emf" /><Relationship Id="rId15" Type="http://schemas.openxmlformats.org/officeDocument/2006/relationships/image" Target="../media/image23.emf" /><Relationship Id="rId16" Type="http://schemas.openxmlformats.org/officeDocument/2006/relationships/image" Target="../media/image20.emf" /><Relationship Id="rId17" Type="http://schemas.openxmlformats.org/officeDocument/2006/relationships/image" Target="../media/image22.emf" /><Relationship Id="rId18" Type="http://schemas.openxmlformats.org/officeDocument/2006/relationships/image" Target="../media/image21.emf" /><Relationship Id="rId19" Type="http://schemas.openxmlformats.org/officeDocument/2006/relationships/image" Target="../media/image1.emf" /><Relationship Id="rId20" Type="http://schemas.openxmlformats.org/officeDocument/2006/relationships/image" Target="../media/image36.emf" /><Relationship Id="rId21" Type="http://schemas.openxmlformats.org/officeDocument/2006/relationships/image" Target="../media/image35.emf" /><Relationship Id="rId22" Type="http://schemas.openxmlformats.org/officeDocument/2006/relationships/image" Target="../media/image34.emf" /><Relationship Id="rId23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v>12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92.4596376666667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120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99</v>
      </c>
      <c r="M21" s="66" t="s">
        <v>106</v>
      </c>
      <c r="N21" s="75"/>
      <c r="O21" s="67" t="s">
        <v>163</v>
      </c>
      <c r="P21" s="66" t="s">
        <v>162</v>
      </c>
      <c r="Q21" s="67" t="s">
        <v>167</v>
      </c>
      <c r="R21" s="66" t="s">
        <v>108</v>
      </c>
      <c r="S21" s="66" t="s">
        <v>11</v>
      </c>
      <c r="T21" s="66"/>
      <c r="U21" s="66"/>
      <c r="V21" s="66"/>
      <c r="W21" s="66" t="s">
        <v>117</v>
      </c>
      <c r="X21" s="66" t="s">
        <v>9</v>
      </c>
      <c r="Y21" s="75"/>
      <c r="Z21" s="67" t="s">
        <v>83</v>
      </c>
      <c r="AA21" s="66" t="s">
        <v>114</v>
      </c>
      <c r="AB21" s="66" t="s">
        <v>227</v>
      </c>
      <c r="AC21" s="66" t="s">
        <v>10</v>
      </c>
      <c r="AD21" s="66" t="s">
        <v>11</v>
      </c>
      <c r="AE21" s="66" t="s">
        <v>109</v>
      </c>
      <c r="AF21" s="66" t="s">
        <v>98</v>
      </c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11</v>
      </c>
      <c r="H23" s="20">
        <f>G23</f>
        <v>11</v>
      </c>
      <c r="I23" s="20">
        <f>G23</f>
        <v>11</v>
      </c>
      <c r="J23" s="20">
        <f>G23</f>
        <v>11</v>
      </c>
      <c r="K23" s="20">
        <f>G23</f>
        <v>11</v>
      </c>
      <c r="L23" s="20">
        <f>G23</f>
        <v>11</v>
      </c>
      <c r="M23" s="20">
        <f>G23</f>
        <v>11</v>
      </c>
      <c r="N23" s="69">
        <f>G23</f>
        <v>11</v>
      </c>
      <c r="O23" s="21">
        <v>11</v>
      </c>
      <c r="P23" s="20">
        <f aca="true" t="shared" si="0" ref="P23:V23">O23</f>
        <v>11</v>
      </c>
      <c r="Q23" s="21">
        <f t="shared" si="0"/>
        <v>11</v>
      </c>
      <c r="R23" s="20">
        <f t="shared" si="0"/>
        <v>11</v>
      </c>
      <c r="S23" s="20">
        <f t="shared" si="0"/>
        <v>11</v>
      </c>
      <c r="T23" s="20">
        <f t="shared" si="0"/>
        <v>11</v>
      </c>
      <c r="U23" s="20">
        <f t="shared" si="0"/>
        <v>11</v>
      </c>
      <c r="V23" s="20">
        <f t="shared" si="0"/>
        <v>11</v>
      </c>
      <c r="W23" s="20">
        <v>11</v>
      </c>
      <c r="X23" s="20">
        <f>W23</f>
        <v>11</v>
      </c>
      <c r="Y23" s="69">
        <f>X23</f>
        <v>11</v>
      </c>
      <c r="Z23" s="21">
        <v>13</v>
      </c>
      <c r="AA23" s="20">
        <f>Z23</f>
        <v>13</v>
      </c>
      <c r="AB23" s="20">
        <f aca="true" t="shared" si="1" ref="AB23:AG23">AA23</f>
        <v>13</v>
      </c>
      <c r="AC23" s="20">
        <f t="shared" si="1"/>
        <v>13</v>
      </c>
      <c r="AD23" s="20">
        <f t="shared" si="1"/>
        <v>13</v>
      </c>
      <c r="AE23" s="20">
        <f t="shared" si="1"/>
        <v>13</v>
      </c>
      <c r="AF23" s="20">
        <f t="shared" si="1"/>
        <v>13</v>
      </c>
      <c r="AG23" s="69">
        <f t="shared" si="1"/>
        <v>13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v>150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0.13749999999999998</v>
      </c>
      <c r="AJ27" s="171"/>
      <c r="AK27" s="158">
        <f>SUM(G28:AG28)</f>
        <v>1.65</v>
      </c>
      <c r="AL27" s="159"/>
      <c r="AM27" s="322">
        <f>IF(AK27=0,0,AS117)</f>
        <v>117.5</v>
      </c>
      <c r="AN27" s="320">
        <f>AK27*AM27</f>
        <v>193.875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1.65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0.04583333333333334</v>
      </c>
      <c r="AJ33" s="171"/>
      <c r="AK33" s="158">
        <f>SUM(G34:AG34)</f>
        <v>0.55</v>
      </c>
      <c r="AL33" s="159"/>
      <c r="AM33" s="322">
        <f>IF(AK33=0,0,AV117)</f>
        <v>98.2</v>
      </c>
      <c r="AN33" s="320">
        <f>AK33*AM33</f>
        <v>54.010000000000005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  <v>0.55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0.08666666666666667</v>
      </c>
      <c r="AJ37" s="171"/>
      <c r="AK37" s="158">
        <f>SUM(G38:AG38)</f>
        <v>1.04</v>
      </c>
      <c r="AL37" s="159"/>
      <c r="AM37" s="322">
        <f>IF(AK37=0,0,AX117)</f>
        <v>57.16</v>
      </c>
      <c r="AN37" s="320">
        <f>AK37*AM37</f>
        <v>59.4464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1.04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7</v>
      </c>
      <c r="Q41" s="29"/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1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0.04716666666666667</v>
      </c>
      <c r="AJ41" s="171"/>
      <c r="AK41" s="158">
        <f>SUM(G42:AG42)</f>
        <v>0.5660000000000001</v>
      </c>
      <c r="AL41" s="159"/>
      <c r="AM41" s="322">
        <f>IF(AK41=0,0,AZ117)</f>
        <v>165.332</v>
      </c>
      <c r="AN41" s="320">
        <f>AK41*AM41</f>
        <v>93.57791200000001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0.055</v>
      </c>
      <c r="H42" s="47">
        <f t="shared" si="26"/>
      </c>
      <c r="I42" s="46">
        <f t="shared" si="26"/>
        <v>0.22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0.11</v>
      </c>
      <c r="P42" s="46">
        <f t="shared" si="27"/>
        <v>0.077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0.104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9</v>
      </c>
      <c r="P47" s="28"/>
      <c r="Q47" s="29"/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5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/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0.017166666666666667</v>
      </c>
      <c r="AJ47" s="171"/>
      <c r="AK47" s="158">
        <f>SUM(G48:AG48)</f>
        <v>0.206</v>
      </c>
      <c r="AL47" s="159"/>
      <c r="AM47" s="322">
        <f>IF(AK47=0,0,BC117)</f>
        <v>44</v>
      </c>
      <c r="AN47" s="320">
        <f>AK47*AM47</f>
        <v>9.064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0.099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0.055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0.052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v>147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0.13475</v>
      </c>
      <c r="AJ49" s="171"/>
      <c r="AK49" s="158">
        <f>SUM(G50:AG50)</f>
        <v>1.617</v>
      </c>
      <c r="AL49" s="159"/>
      <c r="AM49" s="322">
        <f>IF(AK49=0,0,BD117)</f>
        <v>18.8</v>
      </c>
      <c r="AN49" s="320">
        <f>AK49*AM49</f>
        <v>30.3996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1.617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0.19066666666666665</v>
      </c>
      <c r="AJ53" s="171"/>
      <c r="AK53" s="158">
        <f>SUM(G54:AG54)</f>
        <v>2.288</v>
      </c>
      <c r="AL53" s="159"/>
      <c r="AM53" s="322">
        <f>IF(AK53=0,0,BF117)</f>
        <v>24.53</v>
      </c>
      <c r="AN53" s="320">
        <f>AK53*AM53</f>
        <v>56.12464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2.288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0.02291666666666667</v>
      </c>
      <c r="AJ55" s="171"/>
      <c r="AK55" s="158">
        <f>SUM(G56:AG56)</f>
        <v>0.275</v>
      </c>
      <c r="AL55" s="159"/>
      <c r="AM55" s="322">
        <f>IF(AK55=0,0,BG117)</f>
        <v>63.86</v>
      </c>
      <c r="AN55" s="320">
        <f>AK55*AM55</f>
        <v>17.561500000000002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146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0.13383333333333333</v>
      </c>
      <c r="AJ57" s="171"/>
      <c r="AK57" s="158">
        <f>SUM(G58:AG58)</f>
        <v>1.606</v>
      </c>
      <c r="AL57" s="159"/>
      <c r="AM57" s="322">
        <f>IF(AK57=0,0,BH117)</f>
        <v>53.6</v>
      </c>
      <c r="AN57" s="320">
        <f>AK57*AM57</f>
        <v>86.08160000000001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1.606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0.018333333333333333</v>
      </c>
      <c r="AJ59" s="171"/>
      <c r="AK59" s="158">
        <f>SUM(G60:AG60)</f>
        <v>0.22</v>
      </c>
      <c r="AL59" s="159"/>
      <c r="AM59" s="322">
        <f>IF(AK59=0,0,BI117)</f>
        <v>128</v>
      </c>
      <c r="AN59" s="320">
        <f>AK59*AM59</f>
        <v>28.16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79">
        <f>VLOOKUP(ужин8,таб,20,FALSE)</f>
        <v>0</v>
      </c>
      <c r="AH61" s="172">
        <v>612064</v>
      </c>
      <c r="AI61" s="170">
        <f>AK61/сред</f>
        <v>1.0833333333333333</v>
      </c>
      <c r="AJ61" s="171"/>
      <c r="AK61" s="236">
        <f>SUM(G62:AG62)</f>
        <v>13</v>
      </c>
      <c r="AL61" s="237"/>
      <c r="AM61" s="322">
        <f>IF(AK61=0,0,BJ117)</f>
        <v>2.7</v>
      </c>
      <c r="AN61" s="320">
        <f>AK61*AM61</f>
        <v>35.1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13</v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27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0.043083333333333335</v>
      </c>
      <c r="AJ65" s="171"/>
      <c r="AK65" s="158">
        <f>SUM(G66:AG66)</f>
        <v>0.517</v>
      </c>
      <c r="AL65" s="159"/>
      <c r="AM65" s="322">
        <f>IF(AK65=0,0,BL117)</f>
        <v>11.4</v>
      </c>
      <c r="AN65" s="320">
        <f>AK65*AM65</f>
        <v>5.893800000000001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0.297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0.22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59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0.05408333333333334</v>
      </c>
      <c r="AJ69" s="171"/>
      <c r="AK69" s="158">
        <f>SUM(G70:AG70)</f>
        <v>0.649</v>
      </c>
      <c r="AL69" s="159"/>
      <c r="AM69" s="322">
        <f>IF(AK69=0,0,BN117)</f>
        <v>36.7</v>
      </c>
      <c r="AN69" s="320">
        <f>AK69*AM69</f>
        <v>23.818300000000004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  <v>0.649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/>
      <c r="P97" s="35">
        <f>VLOOKUP(обед2,таб,33,FALSE)</f>
        <v>0</v>
      </c>
      <c r="Q97" s="34"/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16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17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0.06275</v>
      </c>
      <c r="AJ97" s="171"/>
      <c r="AK97" s="158">
        <f>SUM(G98:AG98)</f>
        <v>0.753</v>
      </c>
      <c r="AL97" s="159"/>
      <c r="AM97" s="322">
        <f>IF(AK97=0,0,BW117)</f>
        <v>21</v>
      </c>
      <c r="AN97" s="320">
        <f>AK97*AM97</f>
        <v>15.813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0.165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0.165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0.176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0.026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0.221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0.03791666666666667</v>
      </c>
      <c r="AJ105" s="171"/>
      <c r="AK105" s="158">
        <f>SUM(G106:AG106)</f>
        <v>0.455</v>
      </c>
      <c r="AL105" s="159"/>
      <c r="AM105" s="322">
        <f>IF(AK105=0,0,CA117)</f>
        <v>58.24</v>
      </c>
      <c r="AN105" s="320">
        <f>AK105*AM105</f>
        <v>26.499200000000002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0.455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0.021666666666666667</v>
      </c>
      <c r="AJ107" s="171"/>
      <c r="AK107" s="158">
        <f>SUM(G108:AG108)</f>
        <v>0.26</v>
      </c>
      <c r="AL107" s="159"/>
      <c r="AM107" s="322">
        <f>IF(AK107=0,0,CB117)</f>
        <v>62</v>
      </c>
      <c r="AN107" s="320">
        <f>AK107*AM107</f>
        <v>16.12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0.26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0.18333333333333335</v>
      </c>
      <c r="AJ111" s="171"/>
      <c r="AK111" s="158">
        <f>SUM(G112:AG112)</f>
        <v>2.2</v>
      </c>
      <c r="AL111" s="159"/>
      <c r="AM111" s="322">
        <f>IF(AK111=0,0,CD117)</f>
        <v>21.7</v>
      </c>
      <c r="AN111" s="320">
        <f>AK111*AM111</f>
        <v>47.74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0.27499999999999997</v>
      </c>
      <c r="AJ115" s="171"/>
      <c r="AK115" s="158">
        <f>SUM(G116:AG116)</f>
        <v>3.3</v>
      </c>
      <c r="AL115" s="159"/>
      <c r="AM115" s="322">
        <f>IF(AK115=0,0,CF117)</f>
        <v>16.8</v>
      </c>
      <c r="AN115" s="320">
        <f>AK115*AM115</f>
        <v>55.44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3.3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93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0.48924999999999996</v>
      </c>
      <c r="AJ125" s="171"/>
      <c r="AK125" s="158">
        <f>SUM(G126:AG126)</f>
        <v>5.8709999999999996</v>
      </c>
      <c r="AL125" s="159"/>
      <c r="AM125" s="322">
        <f>IF(AK125=0,0,CG117)</f>
        <v>13.1</v>
      </c>
      <c r="AN125" s="320">
        <f>AK125*AM125</f>
        <v>76.91009999999999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1.023</v>
      </c>
      <c r="P126" s="45">
        <f t="shared" si="150"/>
        <v>2.508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2.34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</v>
      </c>
      <c r="AJ127" s="171"/>
      <c r="AK127" s="158">
        <f>SUM(G128:AG128)</f>
        <v>0</v>
      </c>
      <c r="AL127" s="159"/>
      <c r="AM127" s="322">
        <f>IF(AK127=0,0,CH117)</f>
        <v>0</v>
      </c>
      <c r="AN127" s="32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0.051083333333333335</v>
      </c>
      <c r="AJ129" s="171"/>
      <c r="AK129" s="158">
        <f>SUM(G130:AG130)</f>
        <v>0.613</v>
      </c>
      <c r="AL129" s="159"/>
      <c r="AM129" s="322">
        <f>IF(AK129=0,0,CI117)</f>
        <v>5.9</v>
      </c>
      <c r="AN129" s="320">
        <f>AK129*AM129</f>
        <v>3.6167000000000002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0.187</v>
      </c>
      <c r="P130" s="45">
        <f t="shared" si="156"/>
        <v>0.231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0.195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0.052875000000000005</v>
      </c>
      <c r="AJ131" s="171"/>
      <c r="AK131" s="158">
        <f>SUM(G132:AG132)</f>
        <v>0.6345000000000001</v>
      </c>
      <c r="AL131" s="159"/>
      <c r="AM131" s="322">
        <f>IF(AK131=0,0,CJ117)</f>
        <v>7.8</v>
      </c>
      <c r="AN131" s="320">
        <f>AK131*AM131</f>
        <v>4.9491000000000005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0.1925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0.442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</v>
      </c>
      <c r="AJ137" s="171"/>
      <c r="AK137" s="158">
        <f>SUM(G138:AG138)</f>
        <v>0</v>
      </c>
      <c r="AL137" s="159"/>
      <c r="AM137" s="322">
        <f>IF(AK137=0,0,CO117)</f>
        <v>0</v>
      </c>
      <c r="AN137" s="32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/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0.002</v>
      </c>
      <c r="AJ141" s="171"/>
      <c r="AK141" s="158">
        <f>SUM(G142:AG142)</f>
        <v>0.024</v>
      </c>
      <c r="AL141" s="159"/>
      <c r="AM141" s="322">
        <f>IF(AK141=0,0,CM117)</f>
        <v>52.8</v>
      </c>
      <c r="AN141" s="320">
        <f>AK141*AM141</f>
        <v>1.2671999999999999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  <v>0.011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0.013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0.10833333333333334</v>
      </c>
      <c r="AJ143" s="171"/>
      <c r="AK143" s="158">
        <f>SUM(G144:AG144)</f>
        <v>1.3</v>
      </c>
      <c r="AL143" s="159"/>
      <c r="AM143" s="322">
        <f>IF(AK143=0,0,DF117)</f>
        <v>26.5</v>
      </c>
      <c r="AN143" s="320">
        <f>AK143*AM143</f>
        <v>34.45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1.3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0.09166666666666667</v>
      </c>
      <c r="AJ145" s="171"/>
      <c r="AK145" s="158">
        <f>SUM(G146:AG146)</f>
        <v>1.1</v>
      </c>
      <c r="AL145" s="159"/>
      <c r="AM145" s="322">
        <f>IF(AK145=0,0,CP117)</f>
        <v>56.4</v>
      </c>
      <c r="AN145" s="320">
        <f>AK145*AM145</f>
        <v>62.040000000000006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1.1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0.39749999999999996</v>
      </c>
      <c r="AJ147" s="171"/>
      <c r="AK147" s="158">
        <f>SUM(G148:AG148)</f>
        <v>4.77</v>
      </c>
      <c r="AL147" s="159"/>
      <c r="AM147" s="322">
        <f>IF(AK147=0,0,CQ117)</f>
        <v>13.8</v>
      </c>
      <c r="AN147" s="320">
        <f>AK147*AM147</f>
        <v>65.826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1.1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1.98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1.69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0.0009166666666666666</v>
      </c>
      <c r="AJ161" s="171"/>
      <c r="AK161" s="158">
        <f>SUM(G162:AG162)</f>
        <v>0.011</v>
      </c>
      <c r="AL161" s="159"/>
      <c r="AM161" s="322">
        <f>IF(AK161=0,0,CX117)</f>
        <v>452</v>
      </c>
      <c r="AN161" s="320">
        <f>AK161*AM161</f>
        <v>4.9719999999999995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0.011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0.12</v>
      </c>
      <c r="AL163" s="159"/>
      <c r="AM163" s="322">
        <v>6.33</v>
      </c>
      <c r="AN163" s="320">
        <f>AK163*AM163</f>
        <v>0.7595999999999999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/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1109.5156520000003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2021-05-07T06:57:55Z</cp:lastPrinted>
  <dcterms:created xsi:type="dcterms:W3CDTF">1996-10-08T23:32:33Z</dcterms:created>
  <dcterms:modified xsi:type="dcterms:W3CDTF">2021-05-11T05:02:00Z</dcterms:modified>
  <cp:category/>
  <cp:version/>
  <cp:contentType/>
  <cp:contentStatus/>
</cp:coreProperties>
</file>